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<sst xmlns="http://schemas.openxmlformats.org/spreadsheetml/2006/main" count="127" uniqueCount="54">
  <si>
    <t>Наименование доходных источников</t>
  </si>
  <si>
    <t>% выполнения</t>
  </si>
  <si>
    <t>в том числе:</t>
  </si>
  <si>
    <t>Всего собственных доходов</t>
  </si>
  <si>
    <t>тыс. руб.</t>
  </si>
  <si>
    <t>Справка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</si>
  <si>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</si>
  <si>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</si>
  <si>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</si>
  <si>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>1. Доходы - всего                                         (код 000 1 00 00000 00 0000 000)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</si>
  <si>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</si>
  <si>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</si>
  <si>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</si>
  <si>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</si>
  <si>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</si>
  <si>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</si>
  <si>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</si>
  <si>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 1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</si>
  <si>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</si>
  <si>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</si>
  <si>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</si>
  <si>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</si>
  <si>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</si>
  <si>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</si>
  <si>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</si>
  <si>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</si>
  <si>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</si>
  <si>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</si>
  <si>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r>
      <t xml:space="preserve"> - земельный налог </t>
    </r>
    <r>
      <rPr>
        <sz val="11"/>
        <rFont val="Arial"/>
        <family val="2"/>
      </rPr>
      <t>(к. 106 06000 00 0000 110)</t>
    </r>
  </si>
  <si>
    <t>Приложение № 3</t>
  </si>
  <si>
    <t>темп роста,%</t>
  </si>
  <si>
    <t xml:space="preserve"> - доходы от продажи земельных участков</t>
  </si>
  <si>
    <t xml:space="preserve"> - невыясненные поступления</t>
  </si>
  <si>
    <t>Лесоматюнинское сельское поселение</t>
  </si>
  <si>
    <t>Спешневское сельское поселение</t>
  </si>
  <si>
    <t>Коромысловское сельское поселение</t>
  </si>
  <si>
    <t>Еделевское сельское поселение</t>
  </si>
  <si>
    <t>Кузоватовское городское поселение</t>
  </si>
  <si>
    <t xml:space="preserve">о выполнении плана поступления доходов в консолидированный бюджет муниципального образования "Кузоватовский район" </t>
  </si>
  <si>
    <t xml:space="preserve">о  поступлении  налогов и доходов в консолидированный бюджет муниципального образования "Кузоватовский район" </t>
  </si>
  <si>
    <t xml:space="preserve"> Доходы от предпринимательской деятельности</t>
  </si>
  <si>
    <t>Безводовское сельское поселение</t>
  </si>
  <si>
    <t>реструктуризированная ссуда(000 117 00000 00 0000 000)</t>
  </si>
  <si>
    <t>возврат субсидий (000 119 00000 00 0000 000)</t>
  </si>
  <si>
    <t>ИТОГО:</t>
  </si>
  <si>
    <t>налог, взимаемый в связи с применением патентной системы налогообложения</t>
  </si>
  <si>
    <t>за  январь-октябрь  2013 года</t>
  </si>
  <si>
    <t xml:space="preserve"> план на январь-октябрь   2013 года</t>
  </si>
  <si>
    <t xml:space="preserve">факт за январь-октябрь          2013 года </t>
  </si>
  <si>
    <t xml:space="preserve"> план на январь-октябрь    2013 года</t>
  </si>
  <si>
    <t>факт за январь-октябрь            2013 года</t>
  </si>
  <si>
    <t>за  январь-октябрь 2012-2013 года</t>
  </si>
  <si>
    <t>факт за январь-октябрь            2012 года</t>
  </si>
  <si>
    <t>факт за январь-октябрь           2013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</si>
</sst>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8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172" fontId="1" fillId="0" borderId="13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wrapText="1"/>
    </xf>
    <xf numFmtId="172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72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172" fontId="1" fillId="0" borderId="11" xfId="0" applyNumberFormat="1" applyFont="1" applyBorder="1" applyAlignment="1">
      <alignment horizontal="center"/>
    </xf>
    <xf numFmtId="172" fontId="1" fillId="0" borderId="20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172" fontId="1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 horizontal="left" wrapText="1"/>
    </xf>
    <xf numFmtId="49" fontId="3" fillId="0" borderId="23" xfId="0" applyNumberFormat="1" applyFont="1" applyBorder="1" applyAlignment="1">
      <alignment horizontal="left" wrapText="1"/>
    </xf>
    <xf numFmtId="0" fontId="4" fillId="0" borderId="24" xfId="0" applyFont="1" applyBorder="1" applyAlignment="1">
      <alignment/>
    </xf>
    <xf numFmtId="172" fontId="1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wrapText="1"/>
    </xf>
    <xf numFmtId="49" fontId="4" fillId="0" borderId="23" xfId="0" applyNumberFormat="1" applyFont="1" applyBorder="1" applyAlignment="1">
      <alignment horizontal="left" wrapText="1"/>
    </xf>
    <xf numFmtId="172" fontId="1" fillId="0" borderId="27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1" fillId="0" borderId="20" xfId="0" applyFont="1" applyBorder="1" applyAlignment="1">
      <alignment wrapText="1"/>
    </xf>
    <xf numFmtId="172" fontId="1" fillId="0" borderId="29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49" fontId="2" fillId="0" borderId="12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172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72" fontId="1" fillId="0" borderId="22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172" fontId="1" fillId="0" borderId="3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72" fontId="7" fillId="0" borderId="13" xfId="0" applyNumberFormat="1" applyFont="1" applyBorder="1" applyAlignment="1">
      <alignment/>
    </xf>
    <xf numFmtId="0" fontId="46" fillId="0" borderId="13" xfId="52" applyFont="1" applyBorder="1" applyAlignment="1">
      <alignment vertical="top" wrapText="1"/>
      <protection/>
    </xf>
    <xf numFmtId="0" fontId="47" fillId="0" borderId="13" xfId="52" applyFont="1" applyBorder="1" applyAlignment="1">
      <alignment vertical="top" wrapText="1"/>
      <protection/>
    </xf>
    <xf numFmtId="172" fontId="1" fillId="0" borderId="15" xfId="0" applyNumberFormat="1" applyFont="1" applyBorder="1" applyAlignment="1">
      <alignment horizontal="center"/>
    </xf>
    <xf numFmtId="172" fontId="1" fillId="0" borderId="31" xfId="0" applyNumberFormat="1" applyFont="1" applyBorder="1" applyAlignment="1">
      <alignment horizontal="center"/>
    </xf>
    <xf numFmtId="172" fontId="1" fillId="0" borderId="3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22">
      <selection activeCell="D30" sqref="D30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4:5" ht="17.25" customHeight="1">
      <c r="D1" s="60" t="s">
        <v>29</v>
      </c>
      <c r="E1" s="60"/>
    </row>
    <row r="2" ht="15.75" customHeight="1"/>
    <row r="3" spans="1:5" ht="17.25" customHeight="1">
      <c r="A3" s="60" t="s">
        <v>5</v>
      </c>
      <c r="B3" s="60"/>
      <c r="C3" s="60"/>
      <c r="D3" s="60"/>
      <c r="E3" s="60"/>
    </row>
    <row r="4" spans="1:6" ht="39.75" customHeight="1">
      <c r="A4" s="60" t="s">
        <v>39</v>
      </c>
      <c r="B4" s="60"/>
      <c r="C4" s="60"/>
      <c r="D4" s="60"/>
      <c r="E4" s="60"/>
      <c r="F4" s="7"/>
    </row>
    <row r="5" spans="1:5" ht="17.25" customHeight="1">
      <c r="A5" s="60" t="s">
        <v>51</v>
      </c>
      <c r="B5" s="60"/>
      <c r="C5" s="60"/>
      <c r="D5" s="60"/>
      <c r="E5" s="60"/>
    </row>
    <row r="6" spans="1:5" ht="15.75" customHeight="1">
      <c r="A6" s="1"/>
      <c r="B6" s="1"/>
      <c r="C6" s="1"/>
      <c r="D6" s="1"/>
      <c r="E6" s="1"/>
    </row>
    <row r="7" spans="1:5" ht="15.75" customHeight="1" thickBot="1">
      <c r="A7" s="2"/>
      <c r="B7" s="2"/>
      <c r="C7" s="2"/>
      <c r="D7" s="61" t="s">
        <v>4</v>
      </c>
      <c r="E7" s="61"/>
    </row>
    <row r="8" spans="1:5" ht="85.5" customHeight="1" thickBot="1">
      <c r="A8" s="14" t="s">
        <v>0</v>
      </c>
      <c r="B8" s="15" t="s">
        <v>52</v>
      </c>
      <c r="C8" s="15" t="s">
        <v>53</v>
      </c>
      <c r="D8" s="15" t="s">
        <v>11</v>
      </c>
      <c r="E8" s="16" t="s">
        <v>30</v>
      </c>
    </row>
    <row r="9" spans="1:5" ht="39" customHeight="1">
      <c r="A9" s="12" t="s">
        <v>9</v>
      </c>
      <c r="B9" s="25">
        <f>B10+B19</f>
        <v>54187.3</v>
      </c>
      <c r="C9" s="25">
        <f>C10+C19</f>
        <v>58768.1</v>
      </c>
      <c r="D9" s="25">
        <f>C9-B9</f>
        <v>4580.799999999996</v>
      </c>
      <c r="E9" s="26">
        <f>C9/B9*100</f>
        <v>108.45364135138675</v>
      </c>
    </row>
    <row r="10" spans="1:5" ht="17.25" customHeight="1">
      <c r="A10" s="42" t="s">
        <v>19</v>
      </c>
      <c r="B10" s="8">
        <f>SUM(B11:B18)</f>
        <v>36442.700000000004</v>
      </c>
      <c r="C10" s="8">
        <f>SUM(C11:C18)</f>
        <v>39413.5</v>
      </c>
      <c r="D10" s="8">
        <f>C10-B10</f>
        <v>2970.7999999999956</v>
      </c>
      <c r="E10" s="13">
        <f aca="true" t="shared" si="0" ref="E10:E30">C10/B10*100</f>
        <v>108.15197556712317</v>
      </c>
    </row>
    <row r="11" spans="1:5" ht="17.25" customHeight="1">
      <c r="A11" s="5" t="s">
        <v>6</v>
      </c>
      <c r="B11" s="10">
        <v>24079.4</v>
      </c>
      <c r="C11" s="10">
        <v>25144.4</v>
      </c>
      <c r="D11" s="8">
        <f aca="true" t="shared" si="1" ref="D11:D30">C11-B11</f>
        <v>1065</v>
      </c>
      <c r="E11" s="13">
        <f t="shared" si="0"/>
        <v>104.42286767942723</v>
      </c>
    </row>
    <row r="12" spans="1:5" ht="37.5" customHeight="1">
      <c r="A12" s="6" t="s">
        <v>7</v>
      </c>
      <c r="B12" s="8">
        <v>6691.5</v>
      </c>
      <c r="C12" s="8">
        <v>7444.8</v>
      </c>
      <c r="D12" s="8">
        <f t="shared" si="1"/>
        <v>753.3000000000002</v>
      </c>
      <c r="E12" s="13">
        <f t="shared" si="0"/>
        <v>111.25756556825823</v>
      </c>
    </row>
    <row r="13" spans="1:5" ht="20.25" customHeight="1">
      <c r="A13" s="6" t="s">
        <v>12</v>
      </c>
      <c r="B13" s="8">
        <v>1176.4</v>
      </c>
      <c r="C13" s="8">
        <v>1135.1</v>
      </c>
      <c r="D13" s="8">
        <f t="shared" si="1"/>
        <v>-41.30000000000018</v>
      </c>
      <c r="E13" s="13">
        <f t="shared" si="0"/>
        <v>96.48928935736143</v>
      </c>
    </row>
    <row r="14" spans="1:5" ht="59.25" customHeight="1">
      <c r="A14" s="54" t="s">
        <v>45</v>
      </c>
      <c r="B14" s="10"/>
      <c r="C14" s="8">
        <v>44.1</v>
      </c>
      <c r="D14" s="8"/>
      <c r="E14" s="13" t="e">
        <f t="shared" si="0"/>
        <v>#DIV/0!</v>
      </c>
    </row>
    <row r="15" spans="1:5" ht="17.25" customHeight="1">
      <c r="A15" s="5" t="s">
        <v>10</v>
      </c>
      <c r="B15" s="10">
        <v>619.9</v>
      </c>
      <c r="C15" s="10">
        <v>929.5</v>
      </c>
      <c r="D15" s="8">
        <f t="shared" si="1"/>
        <v>309.6</v>
      </c>
      <c r="E15" s="13">
        <f t="shared" si="0"/>
        <v>149.94353928052914</v>
      </c>
    </row>
    <row r="16" spans="1:5" ht="17.25" customHeight="1">
      <c r="A16" s="5" t="s">
        <v>28</v>
      </c>
      <c r="B16" s="10">
        <v>3616.5</v>
      </c>
      <c r="C16" s="10">
        <v>4199.7</v>
      </c>
      <c r="D16" s="8">
        <f t="shared" si="1"/>
        <v>583.1999999999998</v>
      </c>
      <c r="E16" s="13">
        <f t="shared" si="0"/>
        <v>116.12608875985069</v>
      </c>
    </row>
    <row r="17" spans="1:5" ht="17.25" customHeight="1">
      <c r="A17" s="6" t="s">
        <v>8</v>
      </c>
      <c r="B17" s="10">
        <v>258.9</v>
      </c>
      <c r="C17" s="10">
        <v>515.9</v>
      </c>
      <c r="D17" s="8">
        <f t="shared" si="1"/>
        <v>257</v>
      </c>
      <c r="E17" s="13">
        <f t="shared" si="0"/>
        <v>199.2661259173426</v>
      </c>
    </row>
    <row r="18" spans="1:5" ht="17.25" customHeight="1">
      <c r="A18" s="17" t="s">
        <v>14</v>
      </c>
      <c r="B18" s="10">
        <v>0.1</v>
      </c>
      <c r="C18" s="10"/>
      <c r="D18" s="8">
        <f t="shared" si="1"/>
        <v>-0.1</v>
      </c>
      <c r="E18" s="13">
        <f t="shared" si="0"/>
        <v>0</v>
      </c>
    </row>
    <row r="19" spans="1:5" ht="17.25" customHeight="1">
      <c r="A19" s="41" t="s">
        <v>20</v>
      </c>
      <c r="B19" s="8">
        <f>SUM(B20:B29)</f>
        <v>17744.6</v>
      </c>
      <c r="C19" s="8">
        <f>SUM(C20:C28)</f>
        <v>19354.6</v>
      </c>
      <c r="D19" s="8">
        <f t="shared" si="1"/>
        <v>1610</v>
      </c>
      <c r="E19" s="13">
        <f t="shared" si="0"/>
        <v>109.07318282745173</v>
      </c>
    </row>
    <row r="20" spans="1:5" ht="56.25" customHeight="1">
      <c r="A20" s="6" t="s">
        <v>22</v>
      </c>
      <c r="B20" s="8">
        <v>2730.5</v>
      </c>
      <c r="C20" s="8">
        <v>2730.8</v>
      </c>
      <c r="D20" s="8">
        <f t="shared" si="1"/>
        <v>0.3000000000001819</v>
      </c>
      <c r="E20" s="13">
        <f t="shared" si="0"/>
        <v>100.0109869987182</v>
      </c>
    </row>
    <row r="21" spans="1:5" ht="31.5" customHeight="1">
      <c r="A21" s="6" t="s">
        <v>13</v>
      </c>
      <c r="B21" s="10">
        <v>521.7</v>
      </c>
      <c r="C21" s="10">
        <v>494.6</v>
      </c>
      <c r="D21" s="8">
        <f t="shared" si="1"/>
        <v>-27.100000000000023</v>
      </c>
      <c r="E21" s="13">
        <f t="shared" si="0"/>
        <v>94.80544374161394</v>
      </c>
    </row>
    <row r="22" spans="1:5" ht="36.75" customHeight="1">
      <c r="A22" s="6" t="s">
        <v>23</v>
      </c>
      <c r="B22" s="10">
        <v>10337.9</v>
      </c>
      <c r="C22" s="10">
        <v>10604.2</v>
      </c>
      <c r="D22" s="8">
        <f t="shared" si="1"/>
        <v>266.3000000000011</v>
      </c>
      <c r="E22" s="13">
        <f t="shared" si="0"/>
        <v>102.5759583667863</v>
      </c>
    </row>
    <row r="23" spans="1:5" ht="36" customHeight="1">
      <c r="A23" s="6" t="s">
        <v>24</v>
      </c>
      <c r="B23" s="10">
        <v>1950.2</v>
      </c>
      <c r="C23" s="10">
        <v>3536.2</v>
      </c>
      <c r="D23" s="8">
        <f t="shared" si="1"/>
        <v>1585.9999999999998</v>
      </c>
      <c r="E23" s="13">
        <f t="shared" si="0"/>
        <v>181.32499230848117</v>
      </c>
    </row>
    <row r="24" spans="1:5" ht="24" customHeight="1">
      <c r="A24" s="6" t="s">
        <v>25</v>
      </c>
      <c r="B24" s="10"/>
      <c r="C24" s="10"/>
      <c r="D24" s="8">
        <f t="shared" si="1"/>
        <v>0</v>
      </c>
      <c r="E24" s="13"/>
    </row>
    <row r="25" spans="1:5" ht="36" customHeight="1">
      <c r="A25" s="6" t="s">
        <v>26</v>
      </c>
      <c r="B25" s="10">
        <v>1805.1</v>
      </c>
      <c r="C25" s="10">
        <v>1897.1</v>
      </c>
      <c r="D25" s="8">
        <f t="shared" si="1"/>
        <v>92</v>
      </c>
      <c r="E25" s="13">
        <f t="shared" si="0"/>
        <v>105.09667054456817</v>
      </c>
    </row>
    <row r="26" spans="1:5" ht="18" customHeight="1">
      <c r="A26" s="6" t="s">
        <v>27</v>
      </c>
      <c r="B26" s="10">
        <v>66</v>
      </c>
      <c r="C26" s="10">
        <v>63.2</v>
      </c>
      <c r="D26" s="8">
        <f t="shared" si="1"/>
        <v>-2.799999999999997</v>
      </c>
      <c r="E26" s="13">
        <f t="shared" si="0"/>
        <v>95.75757575757576</v>
      </c>
    </row>
    <row r="27" spans="1:5" ht="34.5" customHeight="1" hidden="1">
      <c r="A27" s="6" t="s">
        <v>31</v>
      </c>
      <c r="B27" s="10"/>
      <c r="C27" s="10"/>
      <c r="D27" s="8"/>
      <c r="E27" s="13"/>
    </row>
    <row r="28" spans="1:5" ht="21" customHeight="1">
      <c r="A28" s="6" t="s">
        <v>32</v>
      </c>
      <c r="B28" s="10">
        <v>333.2</v>
      </c>
      <c r="C28" s="10">
        <v>28.5</v>
      </c>
      <c r="D28" s="8">
        <f t="shared" si="1"/>
        <v>-304.7</v>
      </c>
      <c r="E28" s="13">
        <f t="shared" si="0"/>
        <v>8.553421368547419</v>
      </c>
    </row>
    <row r="29" spans="1:5" ht="39.75" customHeight="1" hidden="1">
      <c r="A29" s="6" t="s">
        <v>40</v>
      </c>
      <c r="B29" s="10"/>
      <c r="C29" s="9">
        <f>C10+C19</f>
        <v>58768.1</v>
      </c>
      <c r="D29" s="8">
        <f t="shared" si="1"/>
        <v>58768.1</v>
      </c>
      <c r="E29" s="3" t="e">
        <f t="shared" si="0"/>
        <v>#DIV/0!</v>
      </c>
    </row>
    <row r="30" spans="1:5" ht="24" customHeight="1" thickBot="1">
      <c r="A30" s="4" t="s">
        <v>3</v>
      </c>
      <c r="B30" s="9">
        <f>B10+B19</f>
        <v>54187.3</v>
      </c>
      <c r="C30" s="9">
        <f>C10+C19</f>
        <v>58768.1</v>
      </c>
      <c r="D30" s="9">
        <f t="shared" si="1"/>
        <v>4580.799999999996</v>
      </c>
      <c r="E30" s="39">
        <f t="shared" si="0"/>
        <v>108.45364135138675</v>
      </c>
    </row>
    <row r="31" spans="1:5" ht="38.25" hidden="1" thickBot="1">
      <c r="A31" s="49" t="s">
        <v>42</v>
      </c>
      <c r="B31" s="50"/>
      <c r="C31" s="50"/>
      <c r="D31" s="51"/>
      <c r="E31" s="39"/>
    </row>
    <row r="32" spans="1:5" ht="38.25" hidden="1" thickBot="1">
      <c r="A32" s="49" t="s">
        <v>43</v>
      </c>
      <c r="B32" s="50"/>
      <c r="C32" s="53">
        <f>C31+C30+C29</f>
        <v>117536.2</v>
      </c>
      <c r="D32" s="51"/>
      <c r="E32" s="39"/>
    </row>
    <row r="40" ht="12.75">
      <c r="E40" s="11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SheetLayoutView="100" zoomScalePageLayoutView="0" workbookViewId="0" topLeftCell="A1">
      <pane xSplit="4" ySplit="9" topLeftCell="E17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F31" sqref="F31"/>
    </sheetView>
  </sheetViews>
  <sheetFormatPr defaultColWidth="9.140625" defaultRowHeight="12.75"/>
  <cols>
    <col min="1" max="1" width="50.28125" style="0" customWidth="1"/>
    <col min="2" max="2" width="12.421875" style="0" customWidth="1"/>
    <col min="3" max="3" width="12.00390625" style="0" customWidth="1"/>
    <col min="4" max="4" width="9.421875" style="0" customWidth="1"/>
    <col min="5" max="5" width="12.57421875" style="0" customWidth="1"/>
    <col min="6" max="6" width="13.421875" style="0" customWidth="1"/>
    <col min="7" max="7" width="8.8515625" style="0" customWidth="1"/>
    <col min="8" max="8" width="10.57421875" style="0" customWidth="1"/>
    <col min="9" max="9" width="11.140625" style="0" customWidth="1"/>
    <col min="10" max="10" width="8.28125" style="0" customWidth="1"/>
    <col min="11" max="11" width="12.7109375" style="0" customWidth="1"/>
    <col min="12" max="12" width="11.57421875" style="0" customWidth="1"/>
    <col min="13" max="13" width="10.140625" style="0" customWidth="1"/>
    <col min="14" max="14" width="10.57421875" style="0" customWidth="1"/>
    <col min="15" max="15" width="10.28125" style="0" customWidth="1"/>
    <col min="16" max="16" width="11.421875" style="0" customWidth="1"/>
    <col min="17" max="17" width="10.57421875" style="0" customWidth="1"/>
    <col min="18" max="18" width="11.140625" style="0" customWidth="1"/>
    <col min="19" max="19" width="9.7109375" style="0" customWidth="1"/>
    <col min="20" max="20" width="11.00390625" style="0" customWidth="1"/>
    <col min="21" max="21" width="11.421875" style="0" customWidth="1"/>
    <col min="22" max="22" width="10.140625" style="0" customWidth="1"/>
    <col min="23" max="23" width="14.00390625" style="0" customWidth="1"/>
    <col min="24" max="24" width="11.7109375" style="0" customWidth="1"/>
    <col min="25" max="25" width="8.57421875" style="0" customWidth="1"/>
  </cols>
  <sheetData>
    <row r="1" spans="23:25" ht="17.25" customHeight="1">
      <c r="W1" s="60" t="s">
        <v>17</v>
      </c>
      <c r="X1" s="60"/>
      <c r="Y1" s="60"/>
    </row>
    <row r="2" ht="15.75" customHeight="1"/>
    <row r="3" spans="1:25" ht="17.25" customHeight="1">
      <c r="A3" s="60" t="s">
        <v>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</row>
    <row r="4" spans="1:25" ht="39.75" customHeight="1">
      <c r="A4" s="60" t="s">
        <v>38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spans="1:25" ht="17.25" customHeight="1">
      <c r="A5" s="60" t="s">
        <v>46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3" ht="17.25" customHeight="1">
      <c r="A6" s="18"/>
      <c r="B6" s="18"/>
      <c r="C6" s="18"/>
    </row>
    <row r="7" spans="1:25" ht="17.25" customHeight="1" thickBot="1">
      <c r="A7" s="18"/>
      <c r="B7" s="18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61" t="s">
        <v>4</v>
      </c>
      <c r="Y7" s="61"/>
    </row>
    <row r="8" spans="1:25" ht="15.75" customHeight="1" thickBot="1">
      <c r="A8" s="73" t="s">
        <v>0</v>
      </c>
      <c r="B8" s="65" t="s">
        <v>15</v>
      </c>
      <c r="C8" s="66"/>
      <c r="D8" s="66"/>
      <c r="E8" s="70" t="s">
        <v>2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2"/>
    </row>
    <row r="9" spans="1:25" ht="37.5" customHeight="1" thickBot="1">
      <c r="A9" s="74"/>
      <c r="B9" s="67"/>
      <c r="C9" s="68"/>
      <c r="D9" s="69"/>
      <c r="E9" s="66" t="s">
        <v>16</v>
      </c>
      <c r="F9" s="63"/>
      <c r="G9" s="64"/>
      <c r="H9" s="62" t="s">
        <v>41</v>
      </c>
      <c r="I9" s="63"/>
      <c r="J9" s="64"/>
      <c r="K9" s="62" t="s">
        <v>33</v>
      </c>
      <c r="L9" s="63"/>
      <c r="M9" s="64"/>
      <c r="N9" s="62" t="s">
        <v>34</v>
      </c>
      <c r="O9" s="63"/>
      <c r="P9" s="64"/>
      <c r="Q9" s="62" t="s">
        <v>35</v>
      </c>
      <c r="R9" s="63"/>
      <c r="S9" s="64"/>
      <c r="T9" s="62" t="s">
        <v>36</v>
      </c>
      <c r="U9" s="63"/>
      <c r="V9" s="64"/>
      <c r="W9" s="62" t="s">
        <v>37</v>
      </c>
      <c r="X9" s="63"/>
      <c r="Y9" s="64"/>
    </row>
    <row r="10" spans="1:25" ht="72" customHeight="1" thickBot="1">
      <c r="A10" s="75"/>
      <c r="B10" s="59" t="s">
        <v>47</v>
      </c>
      <c r="C10" s="59" t="s">
        <v>48</v>
      </c>
      <c r="D10" s="59" t="s">
        <v>1</v>
      </c>
      <c r="E10" s="59" t="s">
        <v>47</v>
      </c>
      <c r="F10" s="59" t="s">
        <v>48</v>
      </c>
      <c r="G10" s="37" t="s">
        <v>1</v>
      </c>
      <c r="H10" s="59" t="s">
        <v>47</v>
      </c>
      <c r="I10" s="59" t="s">
        <v>48</v>
      </c>
      <c r="J10" s="27" t="s">
        <v>1</v>
      </c>
      <c r="K10" s="59" t="s">
        <v>47</v>
      </c>
      <c r="L10" s="59" t="s">
        <v>48</v>
      </c>
      <c r="M10" s="27" t="s">
        <v>1</v>
      </c>
      <c r="N10" s="59" t="s">
        <v>47</v>
      </c>
      <c r="O10" s="59" t="s">
        <v>48</v>
      </c>
      <c r="P10" s="27" t="s">
        <v>1</v>
      </c>
      <c r="Q10" s="59" t="s">
        <v>47</v>
      </c>
      <c r="R10" s="59" t="s">
        <v>48</v>
      </c>
      <c r="S10" s="28" t="s">
        <v>1</v>
      </c>
      <c r="T10" s="59" t="s">
        <v>47</v>
      </c>
      <c r="U10" s="59" t="s">
        <v>48</v>
      </c>
      <c r="V10" s="28" t="s">
        <v>1</v>
      </c>
      <c r="W10" s="59" t="s">
        <v>47</v>
      </c>
      <c r="X10" s="59" t="s">
        <v>48</v>
      </c>
      <c r="Y10" s="28" t="s">
        <v>1</v>
      </c>
    </row>
    <row r="11" spans="1:25" ht="39" customHeight="1" thickBot="1">
      <c r="A11" s="34" t="s">
        <v>9</v>
      </c>
      <c r="B11" s="56">
        <f>B12+B21</f>
        <v>55858.79999999999</v>
      </c>
      <c r="C11" s="57">
        <f>C12+C21</f>
        <v>58768.09999999999</v>
      </c>
      <c r="D11" s="58">
        <f>C11/B11*100</f>
        <v>105.20831095548063</v>
      </c>
      <c r="E11" s="56">
        <f>E12+E21</f>
        <v>35981</v>
      </c>
      <c r="F11" s="25">
        <f>F12+F21</f>
        <v>37494.2</v>
      </c>
      <c r="G11" s="48">
        <f>F11/E11*100</f>
        <v>104.20555293071342</v>
      </c>
      <c r="H11" s="24">
        <f>H12+H21</f>
        <v>2074.2</v>
      </c>
      <c r="I11" s="25">
        <f>I12+I21</f>
        <v>2331.3</v>
      </c>
      <c r="J11" s="43">
        <f>I11/H11*100</f>
        <v>112.39514029505354</v>
      </c>
      <c r="K11" s="24">
        <f>K12+K21</f>
        <v>1113.1</v>
      </c>
      <c r="L11" s="25">
        <f>L12+L21</f>
        <v>1297.1</v>
      </c>
      <c r="M11" s="43">
        <f>L11/K11*100</f>
        <v>116.53041056508849</v>
      </c>
      <c r="N11" s="24">
        <f>N12+N21</f>
        <v>1648.9</v>
      </c>
      <c r="O11" s="25">
        <f>O12+O21</f>
        <v>1904.1</v>
      </c>
      <c r="P11" s="43">
        <f>O11/N11*100</f>
        <v>115.47698465643761</v>
      </c>
      <c r="Q11" s="24">
        <f>Q12+Q21</f>
        <v>1012.6</v>
      </c>
      <c r="R11" s="25">
        <f>R12+R21</f>
        <v>1114.3</v>
      </c>
      <c r="S11" s="47">
        <f>R11/Q11*100</f>
        <v>110.04345249851866</v>
      </c>
      <c r="T11" s="24">
        <f>T12+T21</f>
        <v>1175.3</v>
      </c>
      <c r="U11" s="25">
        <f>U12+U21</f>
        <v>1323.3999999999999</v>
      </c>
      <c r="V11" s="47">
        <f>U11/T11*100</f>
        <v>112.60103803284267</v>
      </c>
      <c r="W11" s="24">
        <f>W12+W21</f>
        <v>12853.699999999999</v>
      </c>
      <c r="X11" s="25">
        <f>X12+X21</f>
        <v>13303.7</v>
      </c>
      <c r="Y11" s="47">
        <f>X11/W11*100</f>
        <v>103.50093747325676</v>
      </c>
    </row>
    <row r="12" spans="1:25" ht="22.5" customHeight="1" thickBot="1">
      <c r="A12" s="34" t="s">
        <v>19</v>
      </c>
      <c r="B12" s="21">
        <f>SUM(B13:B20)</f>
        <v>37463.09999999999</v>
      </c>
      <c r="C12" s="8">
        <f>SUM(C13:C20)</f>
        <v>39413.5</v>
      </c>
      <c r="D12" s="36">
        <f aca="true" t="shared" si="0" ref="D12:D31">C12/B12*100</f>
        <v>105.20618955719097</v>
      </c>
      <c r="E12" s="21">
        <f>SUM(E13:E20)</f>
        <v>20259.3</v>
      </c>
      <c r="F12" s="8">
        <f>SUM(F13:F20)</f>
        <v>21084.6</v>
      </c>
      <c r="G12" s="48">
        <f aca="true" t="shared" si="1" ref="G12:G31">F12/E12*100</f>
        <v>104.07368467814781</v>
      </c>
      <c r="H12" s="33">
        <f>SUM(H13:H20)</f>
        <v>765.6999999999999</v>
      </c>
      <c r="I12" s="8">
        <f>SUM(I13:I20)</f>
        <v>974.2</v>
      </c>
      <c r="J12" s="43">
        <f>I12/H12*100</f>
        <v>127.22998563406036</v>
      </c>
      <c r="K12" s="21">
        <f>SUM(K13:K20)</f>
        <v>956.9</v>
      </c>
      <c r="L12" s="8">
        <f>SUM(L13:L20)</f>
        <v>1124.1</v>
      </c>
      <c r="M12" s="43">
        <f>L12/K12*100</f>
        <v>117.47309018706238</v>
      </c>
      <c r="N12" s="21">
        <f>SUM(N13:N20)</f>
        <v>1451.8</v>
      </c>
      <c r="O12" s="8">
        <f>SUM(O13:O20)</f>
        <v>1669.5</v>
      </c>
      <c r="P12" s="43">
        <f>O12/N12*100</f>
        <v>114.99517839922855</v>
      </c>
      <c r="Q12" s="21">
        <f>SUM(Q13:Q20)</f>
        <v>841.7</v>
      </c>
      <c r="R12" s="8">
        <f>SUM(R13:R20)</f>
        <v>891.2</v>
      </c>
      <c r="S12" s="47">
        <f>R12/Q12*100</f>
        <v>105.88095520969468</v>
      </c>
      <c r="T12" s="21">
        <f>SUM(T13:T20)</f>
        <v>820.3</v>
      </c>
      <c r="U12" s="8">
        <f>SUM(U13:U20)</f>
        <v>919.0999999999999</v>
      </c>
      <c r="V12" s="47">
        <f>U12/T12*100</f>
        <v>112.0443740095087</v>
      </c>
      <c r="W12" s="21">
        <f>SUM(W13:W20)</f>
        <v>12367.4</v>
      </c>
      <c r="X12" s="8">
        <f>SUM(X13:X20)</f>
        <v>12750.800000000001</v>
      </c>
      <c r="Y12" s="47">
        <f>X12/W12*100</f>
        <v>103.10008570920324</v>
      </c>
    </row>
    <row r="13" spans="1:25" ht="17.25" customHeight="1" thickBot="1">
      <c r="A13" s="29" t="s">
        <v>6</v>
      </c>
      <c r="B13" s="21">
        <f>E13+H13+K13+N13+Q13+T13+W13</f>
        <v>24287.199999999997</v>
      </c>
      <c r="C13" s="44">
        <f>F13+I13+L13+O13+R13+U13+X13</f>
        <v>25144.4</v>
      </c>
      <c r="D13" s="36">
        <f t="shared" si="0"/>
        <v>103.52943114068319</v>
      </c>
      <c r="E13" s="21">
        <v>12070.3</v>
      </c>
      <c r="F13" s="44">
        <v>12572.2</v>
      </c>
      <c r="G13" s="48">
        <f t="shared" si="1"/>
        <v>104.15814022849474</v>
      </c>
      <c r="H13" s="40">
        <v>521.3</v>
      </c>
      <c r="I13" s="44">
        <v>526.6</v>
      </c>
      <c r="J13" s="43">
        <f>I13/H13*100</f>
        <v>101.01668904661425</v>
      </c>
      <c r="K13" s="22">
        <v>640.8</v>
      </c>
      <c r="L13" s="44">
        <v>658.4</v>
      </c>
      <c r="M13" s="43">
        <f>L13/K13*100</f>
        <v>102.74656679151062</v>
      </c>
      <c r="N13" s="22">
        <v>778.8</v>
      </c>
      <c r="O13" s="44">
        <v>800.3</v>
      </c>
      <c r="P13" s="43">
        <f>O13/N13*100</f>
        <v>102.76065742167437</v>
      </c>
      <c r="Q13" s="45">
        <v>513.1</v>
      </c>
      <c r="R13" s="46">
        <v>541.6</v>
      </c>
      <c r="S13" s="47">
        <f>R13/Q13*100</f>
        <v>105.55447281231729</v>
      </c>
      <c r="T13" s="45">
        <v>544.9</v>
      </c>
      <c r="U13" s="46">
        <v>555.1</v>
      </c>
      <c r="V13" s="47">
        <f>U13/T13*100</f>
        <v>101.87190310148652</v>
      </c>
      <c r="W13" s="45">
        <v>9218</v>
      </c>
      <c r="X13" s="46">
        <v>9490.2</v>
      </c>
      <c r="Y13" s="47">
        <f>X13/W13*100</f>
        <v>102.95291820351487</v>
      </c>
    </row>
    <row r="14" spans="1:25" ht="33" customHeight="1" thickBot="1">
      <c r="A14" s="30" t="s">
        <v>7</v>
      </c>
      <c r="B14" s="21">
        <f aca="true" t="shared" si="2" ref="B14:B20">E14+H14+K14+N14+Q14+T14+W14</f>
        <v>7223</v>
      </c>
      <c r="C14" s="44">
        <f aca="true" t="shared" si="3" ref="C14:C20">F14+I14+L14+O14+R14+U14+X14</f>
        <v>7444.8</v>
      </c>
      <c r="D14" s="36">
        <f t="shared" si="0"/>
        <v>103.07074622732937</v>
      </c>
      <c r="E14" s="21">
        <v>7223</v>
      </c>
      <c r="F14" s="44">
        <v>7444.8</v>
      </c>
      <c r="G14" s="48">
        <f t="shared" si="1"/>
        <v>103.07074622732937</v>
      </c>
      <c r="H14" s="40"/>
      <c r="I14" s="44"/>
      <c r="J14" s="43"/>
      <c r="K14" s="22"/>
      <c r="L14" s="44"/>
      <c r="M14" s="43"/>
      <c r="N14" s="22"/>
      <c r="O14" s="44"/>
      <c r="P14" s="43"/>
      <c r="Q14" s="45"/>
      <c r="R14" s="46"/>
      <c r="S14" s="47"/>
      <c r="T14" s="45"/>
      <c r="U14" s="46"/>
      <c r="V14" s="47"/>
      <c r="W14" s="45"/>
      <c r="X14" s="46"/>
      <c r="Y14" s="47"/>
    </row>
    <row r="15" spans="1:25" ht="20.25" customHeight="1" thickBot="1">
      <c r="A15" s="30" t="s">
        <v>12</v>
      </c>
      <c r="B15" s="21">
        <f t="shared" si="2"/>
        <v>1042.8</v>
      </c>
      <c r="C15" s="44">
        <f t="shared" si="3"/>
        <v>1135.1</v>
      </c>
      <c r="D15" s="36">
        <f t="shared" si="0"/>
        <v>108.8511699271193</v>
      </c>
      <c r="E15" s="21">
        <v>543.4</v>
      </c>
      <c r="F15" s="44">
        <v>567.6</v>
      </c>
      <c r="G15" s="48">
        <f t="shared" si="1"/>
        <v>104.45344129554657</v>
      </c>
      <c r="H15" s="40">
        <v>64</v>
      </c>
      <c r="I15" s="44">
        <v>68.5</v>
      </c>
      <c r="J15" s="43">
        <f>I15/H15*100</f>
        <v>107.03125</v>
      </c>
      <c r="K15" s="22"/>
      <c r="L15" s="44"/>
      <c r="M15" s="43"/>
      <c r="N15" s="22">
        <v>346</v>
      </c>
      <c r="O15" s="44">
        <v>400.2</v>
      </c>
      <c r="P15" s="43">
        <f>O15/N15*100</f>
        <v>115.66473988439306</v>
      </c>
      <c r="Q15" s="45">
        <v>32.4</v>
      </c>
      <c r="R15" s="46">
        <v>37.8</v>
      </c>
      <c r="S15" s="47">
        <f>R15/Q15*100</f>
        <v>116.66666666666667</v>
      </c>
      <c r="T15" s="45">
        <v>57</v>
      </c>
      <c r="U15" s="46">
        <v>60.9</v>
      </c>
      <c r="V15" s="47">
        <f>U15/T15*100</f>
        <v>106.84210526315789</v>
      </c>
      <c r="W15" s="45"/>
      <c r="X15" s="46">
        <v>0.1</v>
      </c>
      <c r="Y15" s="47"/>
    </row>
    <row r="16" spans="1:25" ht="37.5" customHeight="1" thickBot="1">
      <c r="A16" s="55" t="s">
        <v>45</v>
      </c>
      <c r="B16" s="21">
        <f t="shared" si="2"/>
        <v>44</v>
      </c>
      <c r="C16" s="44">
        <f t="shared" si="3"/>
        <v>44.1</v>
      </c>
      <c r="D16" s="36">
        <f t="shared" si="0"/>
        <v>100.22727272727272</v>
      </c>
      <c r="E16" s="21">
        <v>44</v>
      </c>
      <c r="F16" s="44">
        <v>44.1</v>
      </c>
      <c r="G16" s="48">
        <f t="shared" si="1"/>
        <v>100.22727272727272</v>
      </c>
      <c r="H16" s="40"/>
      <c r="I16" s="44"/>
      <c r="J16" s="43"/>
      <c r="K16" s="22"/>
      <c r="L16" s="44"/>
      <c r="M16" s="43"/>
      <c r="N16" s="22"/>
      <c r="O16" s="44"/>
      <c r="P16" s="43"/>
      <c r="Q16" s="45"/>
      <c r="R16" s="46"/>
      <c r="S16" s="47"/>
      <c r="T16" s="45"/>
      <c r="U16" s="46"/>
      <c r="V16" s="47"/>
      <c r="W16" s="45"/>
      <c r="X16" s="46"/>
      <c r="Y16" s="47"/>
    </row>
    <row r="17" spans="1:25" ht="17.25" customHeight="1" thickBot="1">
      <c r="A17" s="29" t="s">
        <v>10</v>
      </c>
      <c r="B17" s="21">
        <f t="shared" si="2"/>
        <v>835.8</v>
      </c>
      <c r="C17" s="44">
        <f t="shared" si="3"/>
        <v>929.5</v>
      </c>
      <c r="D17" s="36">
        <f t="shared" si="0"/>
        <v>111.21081598468534</v>
      </c>
      <c r="E17" s="21"/>
      <c r="F17" s="44"/>
      <c r="G17" s="48"/>
      <c r="H17" s="40">
        <v>26.9</v>
      </c>
      <c r="I17" s="44">
        <v>42.9</v>
      </c>
      <c r="J17" s="43">
        <f>I17/H17*100</f>
        <v>159.47955390334573</v>
      </c>
      <c r="K17" s="22">
        <v>16.6</v>
      </c>
      <c r="L17" s="44">
        <v>26.3</v>
      </c>
      <c r="M17" s="43">
        <f>L17/K17*100</f>
        <v>158.43373493975903</v>
      </c>
      <c r="N17" s="22">
        <v>20.3</v>
      </c>
      <c r="O17" s="44">
        <v>32.6</v>
      </c>
      <c r="P17" s="43">
        <f>O17/N17*100</f>
        <v>160.59113300492612</v>
      </c>
      <c r="Q17" s="45">
        <v>41.6</v>
      </c>
      <c r="R17" s="46">
        <v>59.7</v>
      </c>
      <c r="S17" s="47">
        <f>R17/Q17*100</f>
        <v>143.5096153846154</v>
      </c>
      <c r="T17" s="45">
        <v>41.5</v>
      </c>
      <c r="U17" s="46">
        <v>54.4</v>
      </c>
      <c r="V17" s="47">
        <f>U17/T17*100</f>
        <v>131.0843373493976</v>
      </c>
      <c r="W17" s="45">
        <v>688.9</v>
      </c>
      <c r="X17" s="46">
        <v>713.6</v>
      </c>
      <c r="Y17" s="47">
        <f>X17/W17*100</f>
        <v>103.58542604151546</v>
      </c>
    </row>
    <row r="18" spans="1:25" ht="17.25" customHeight="1" thickBot="1">
      <c r="A18" s="29" t="s">
        <v>21</v>
      </c>
      <c r="B18" s="21">
        <f t="shared" si="2"/>
        <v>3635.7</v>
      </c>
      <c r="C18" s="44">
        <f t="shared" si="3"/>
        <v>4199.7</v>
      </c>
      <c r="D18" s="36">
        <f t="shared" si="0"/>
        <v>115.51283109167423</v>
      </c>
      <c r="E18" s="21"/>
      <c r="F18" s="44"/>
      <c r="G18" s="48"/>
      <c r="H18" s="40">
        <v>153</v>
      </c>
      <c r="I18" s="44">
        <v>334.7</v>
      </c>
      <c r="J18" s="43">
        <f>I18/H18*100</f>
        <v>218.7581699346405</v>
      </c>
      <c r="K18" s="22">
        <v>299.5</v>
      </c>
      <c r="L18" s="44">
        <v>439.4</v>
      </c>
      <c r="M18" s="43">
        <f>L18/K18*100</f>
        <v>146.7111853088481</v>
      </c>
      <c r="N18" s="22">
        <v>306.7</v>
      </c>
      <c r="O18" s="44">
        <v>423.4</v>
      </c>
      <c r="P18" s="43">
        <f>O18/N18*100</f>
        <v>138.05021193348549</v>
      </c>
      <c r="Q18" s="45">
        <v>254.6</v>
      </c>
      <c r="R18" s="46">
        <v>249.6</v>
      </c>
      <c r="S18" s="47">
        <f>R18/Q18*100</f>
        <v>98.03613511390417</v>
      </c>
      <c r="T18" s="45">
        <v>161.4</v>
      </c>
      <c r="U18" s="46">
        <v>205.7</v>
      </c>
      <c r="V18" s="47">
        <f>U18/T18*100</f>
        <v>127.44733581164806</v>
      </c>
      <c r="W18" s="45">
        <v>2460.5</v>
      </c>
      <c r="X18" s="46">
        <v>2546.9</v>
      </c>
      <c r="Y18" s="47">
        <f>X18/W18*100</f>
        <v>103.51148140621824</v>
      </c>
    </row>
    <row r="19" spans="1:25" ht="17.25" customHeight="1" thickBot="1">
      <c r="A19" s="30" t="s">
        <v>8</v>
      </c>
      <c r="B19" s="21">
        <f t="shared" si="2"/>
        <v>394.6</v>
      </c>
      <c r="C19" s="44">
        <f t="shared" si="3"/>
        <v>515.9</v>
      </c>
      <c r="D19" s="36">
        <f t="shared" si="0"/>
        <v>130.73998986315254</v>
      </c>
      <c r="E19" s="21">
        <v>378.6</v>
      </c>
      <c r="F19" s="44">
        <v>455.9</v>
      </c>
      <c r="G19" s="48">
        <f t="shared" si="1"/>
        <v>120.4173269941891</v>
      </c>
      <c r="H19" s="40">
        <v>0.5</v>
      </c>
      <c r="I19" s="44">
        <v>1.5</v>
      </c>
      <c r="J19" s="43">
        <f>I19/H19*100</f>
        <v>300</v>
      </c>
      <c r="K19" s="22"/>
      <c r="L19" s="44"/>
      <c r="M19" s="43"/>
      <c r="N19" s="22"/>
      <c r="O19" s="44">
        <v>13</v>
      </c>
      <c r="P19" s="43"/>
      <c r="Q19" s="45"/>
      <c r="R19" s="46">
        <v>2.5</v>
      </c>
      <c r="S19" s="47"/>
      <c r="T19" s="45">
        <v>15.5</v>
      </c>
      <c r="U19" s="46">
        <v>43</v>
      </c>
      <c r="V19" s="47">
        <f>U19/T19*100</f>
        <v>277.4193548387097</v>
      </c>
      <c r="W19" s="45"/>
      <c r="X19" s="46"/>
      <c r="Y19" s="47"/>
    </row>
    <row r="20" spans="1:25" ht="17.25" customHeight="1" thickBot="1">
      <c r="A20" s="31" t="s">
        <v>14</v>
      </c>
      <c r="B20" s="21">
        <f t="shared" si="2"/>
        <v>0</v>
      </c>
      <c r="C20" s="44">
        <f t="shared" si="3"/>
        <v>0</v>
      </c>
      <c r="D20" s="36"/>
      <c r="E20" s="21"/>
      <c r="F20" s="44"/>
      <c r="G20" s="48"/>
      <c r="H20" s="40"/>
      <c r="I20" s="44"/>
      <c r="J20" s="43"/>
      <c r="K20" s="22"/>
      <c r="L20" s="44"/>
      <c r="M20" s="43"/>
      <c r="N20" s="22"/>
      <c r="O20" s="44"/>
      <c r="P20" s="43"/>
      <c r="Q20" s="45"/>
      <c r="R20" s="46"/>
      <c r="S20" s="47"/>
      <c r="T20" s="45"/>
      <c r="U20" s="46"/>
      <c r="V20" s="47"/>
      <c r="W20" s="45"/>
      <c r="X20" s="46"/>
      <c r="Y20" s="47"/>
    </row>
    <row r="21" spans="1:25" ht="17.25" customHeight="1" thickBot="1">
      <c r="A21" s="35" t="s">
        <v>20</v>
      </c>
      <c r="B21" s="21">
        <f>SUM(B22:B30)</f>
        <v>18395.7</v>
      </c>
      <c r="C21" s="8">
        <f>SUM(C22:C30)</f>
        <v>19354.599999999995</v>
      </c>
      <c r="D21" s="36">
        <f t="shared" si="0"/>
        <v>105.21263121272904</v>
      </c>
      <c r="E21" s="21">
        <f>SUM(E22:E29)</f>
        <v>15721.7</v>
      </c>
      <c r="F21" s="21">
        <f>SUM(F22:F30)</f>
        <v>16409.6</v>
      </c>
      <c r="G21" s="48">
        <f t="shared" si="1"/>
        <v>104.37548102304457</v>
      </c>
      <c r="H21" s="33">
        <f>SUM(H22:H28)</f>
        <v>1308.5</v>
      </c>
      <c r="I21" s="8">
        <f>SUM(I22:I30)</f>
        <v>1357.1</v>
      </c>
      <c r="J21" s="43">
        <f>I21/H21*100</f>
        <v>103.71417653802062</v>
      </c>
      <c r="K21" s="21">
        <f>SUM(K22:K28)</f>
        <v>156.2</v>
      </c>
      <c r="L21" s="8">
        <f>SUM(L22:L30)</f>
        <v>173</v>
      </c>
      <c r="M21" s="43">
        <f>L21/K21*100</f>
        <v>110.75544174135726</v>
      </c>
      <c r="N21" s="21">
        <f>SUM(N22:N28)</f>
        <v>197.10000000000002</v>
      </c>
      <c r="O21" s="8">
        <f>SUM(O22:O30)</f>
        <v>234.60000000000002</v>
      </c>
      <c r="P21" s="43">
        <f>O21/N21*100</f>
        <v>119.02587519025876</v>
      </c>
      <c r="Q21" s="21">
        <f>SUM(Q22:Q28)</f>
        <v>170.9</v>
      </c>
      <c r="R21" s="8">
        <f>SUM(R22:R30)</f>
        <v>223.1</v>
      </c>
      <c r="S21" s="47">
        <f>R21/Q21*100</f>
        <v>130.54417788180223</v>
      </c>
      <c r="T21" s="21">
        <f>SUM(T22:T29)</f>
        <v>355</v>
      </c>
      <c r="U21" s="21">
        <f>SUM(U22:U30)</f>
        <v>404.3</v>
      </c>
      <c r="V21" s="47">
        <f>U21/T21*100</f>
        <v>113.88732394366197</v>
      </c>
      <c r="W21" s="21">
        <f>SUM(W22:W30)</f>
        <v>486.29999999999995</v>
      </c>
      <c r="X21" s="21">
        <f>SUM(X22:X30)</f>
        <v>552.9</v>
      </c>
      <c r="Y21" s="47">
        <f>X21/W21*100</f>
        <v>113.69524984577421</v>
      </c>
    </row>
    <row r="22" spans="1:25" ht="48.75" customHeight="1" thickBot="1">
      <c r="A22" s="30" t="s">
        <v>22</v>
      </c>
      <c r="B22" s="21">
        <f>E22+H22+K22+N22+Q22+T22+W22</f>
        <v>2328.4999999999995</v>
      </c>
      <c r="C22" s="8">
        <f>F22+I22+L22+O22+R22+U22+X22</f>
        <v>2730.8</v>
      </c>
      <c r="D22" s="36">
        <f t="shared" si="0"/>
        <v>117.27721709254888</v>
      </c>
      <c r="E22" s="21">
        <v>1439</v>
      </c>
      <c r="F22" s="44">
        <v>1721.4</v>
      </c>
      <c r="G22" s="48">
        <f t="shared" si="1"/>
        <v>119.62473940236276</v>
      </c>
      <c r="H22" s="40">
        <v>230.1</v>
      </c>
      <c r="I22" s="44">
        <v>253.1</v>
      </c>
      <c r="J22" s="43">
        <f>I22/H22*100</f>
        <v>109.99565406345067</v>
      </c>
      <c r="K22" s="22">
        <v>73.3</v>
      </c>
      <c r="L22" s="44">
        <v>78.5</v>
      </c>
      <c r="M22" s="43">
        <f>L22/K22*100</f>
        <v>107.09413369713508</v>
      </c>
      <c r="N22" s="22">
        <v>114.8</v>
      </c>
      <c r="O22" s="44">
        <v>125.7</v>
      </c>
      <c r="P22" s="43">
        <f>O22/N22*100</f>
        <v>109.49477351916377</v>
      </c>
      <c r="Q22" s="45">
        <v>79.3</v>
      </c>
      <c r="R22" s="46">
        <v>87.4</v>
      </c>
      <c r="S22" s="47">
        <f>R22/Q22*100</f>
        <v>110.2143757881463</v>
      </c>
      <c r="T22" s="45">
        <v>170.9</v>
      </c>
      <c r="U22" s="46">
        <v>205.8</v>
      </c>
      <c r="V22" s="47">
        <f>U22/T22*100</f>
        <v>120.42129900526623</v>
      </c>
      <c r="W22" s="45">
        <v>221.1</v>
      </c>
      <c r="X22" s="46">
        <v>258.9</v>
      </c>
      <c r="Y22" s="47">
        <f>X22/W22*100</f>
        <v>117.09633649932157</v>
      </c>
    </row>
    <row r="23" spans="1:25" ht="34.5" customHeight="1" thickBot="1">
      <c r="A23" s="30" t="s">
        <v>13</v>
      </c>
      <c r="B23" s="21">
        <f>E23+H23+K23+N23+Q23+T23+W23</f>
        <v>478.3</v>
      </c>
      <c r="C23" s="8">
        <f aca="true" t="shared" si="4" ref="C23:C28">F23+I23+L23+O23+R23+U23+X23</f>
        <v>494.6</v>
      </c>
      <c r="D23" s="36">
        <f t="shared" si="0"/>
        <v>103.4079029897554</v>
      </c>
      <c r="E23" s="21">
        <v>478.3</v>
      </c>
      <c r="F23" s="44">
        <v>494.6</v>
      </c>
      <c r="G23" s="48">
        <f t="shared" si="1"/>
        <v>103.4079029897554</v>
      </c>
      <c r="H23" s="40"/>
      <c r="I23" s="44"/>
      <c r="J23" s="43"/>
      <c r="K23" s="22"/>
      <c r="L23" s="44"/>
      <c r="M23" s="43"/>
      <c r="N23" s="22"/>
      <c r="O23" s="44"/>
      <c r="P23" s="43"/>
      <c r="Q23" s="45"/>
      <c r="R23" s="46"/>
      <c r="S23" s="47"/>
      <c r="T23" s="45"/>
      <c r="U23" s="46"/>
      <c r="V23" s="47"/>
      <c r="W23" s="45"/>
      <c r="X23" s="46"/>
      <c r="Y23" s="47"/>
    </row>
    <row r="24" spans="1:25" ht="30.75" customHeight="1" thickBot="1">
      <c r="A24" s="30" t="s">
        <v>23</v>
      </c>
      <c r="B24" s="21">
        <f aca="true" t="shared" si="5" ref="B24:B29">E24+H24+K24+N24+Q24+T24+W24</f>
        <v>10225.7</v>
      </c>
      <c r="C24" s="8">
        <f t="shared" si="4"/>
        <v>10604.199999999997</v>
      </c>
      <c r="D24" s="36">
        <f t="shared" si="0"/>
        <v>103.7014580908886</v>
      </c>
      <c r="E24" s="21">
        <v>9705</v>
      </c>
      <c r="F24" s="44">
        <v>9995.4</v>
      </c>
      <c r="G24" s="48">
        <f t="shared" si="1"/>
        <v>102.99227202472952</v>
      </c>
      <c r="H24" s="40">
        <v>114.4</v>
      </c>
      <c r="I24" s="44">
        <v>133</v>
      </c>
      <c r="J24" s="43">
        <f>I24/H24*100</f>
        <v>116.25874125874125</v>
      </c>
      <c r="K24" s="22">
        <v>26.9</v>
      </c>
      <c r="L24" s="44">
        <v>27.8</v>
      </c>
      <c r="M24" s="43">
        <f>L24/K24*100</f>
        <v>103.3457249070632</v>
      </c>
      <c r="N24" s="22">
        <v>77</v>
      </c>
      <c r="O24" s="44">
        <v>81.1</v>
      </c>
      <c r="P24" s="43">
        <f>O24/N24*100</f>
        <v>105.32467532467531</v>
      </c>
      <c r="Q24" s="45">
        <v>82.7</v>
      </c>
      <c r="R24" s="46">
        <v>119.8</v>
      </c>
      <c r="S24" s="47">
        <f>R24/Q24*100</f>
        <v>144.86094316807737</v>
      </c>
      <c r="T24" s="45">
        <v>161.1</v>
      </c>
      <c r="U24" s="46">
        <v>170.3</v>
      </c>
      <c r="V24" s="47">
        <f>U24/T24*100</f>
        <v>105.71073867163254</v>
      </c>
      <c r="W24" s="45">
        <v>58.6</v>
      </c>
      <c r="X24" s="46">
        <v>76.8</v>
      </c>
      <c r="Y24" s="47">
        <f>X24/W24*100</f>
        <v>131.0580204778157</v>
      </c>
    </row>
    <row r="25" spans="1:25" ht="30.75" customHeight="1" thickBot="1">
      <c r="A25" s="30" t="s">
        <v>24</v>
      </c>
      <c r="B25" s="21">
        <f t="shared" si="5"/>
        <v>3483.7</v>
      </c>
      <c r="C25" s="8">
        <f t="shared" si="4"/>
        <v>3536.2000000000003</v>
      </c>
      <c r="D25" s="36">
        <f t="shared" si="0"/>
        <v>101.50701839997704</v>
      </c>
      <c r="E25" s="21">
        <v>2272.7</v>
      </c>
      <c r="F25" s="44">
        <v>2291.4</v>
      </c>
      <c r="G25" s="48">
        <f t="shared" si="1"/>
        <v>100.8228098737185</v>
      </c>
      <c r="H25" s="40">
        <v>941.5</v>
      </c>
      <c r="I25" s="44">
        <v>943.4</v>
      </c>
      <c r="J25" s="43">
        <f>I25/H25*100</f>
        <v>100.2018056293149</v>
      </c>
      <c r="K25" s="22">
        <v>37.5</v>
      </c>
      <c r="L25" s="44">
        <v>43.1</v>
      </c>
      <c r="M25" s="43">
        <f>L25/K25*100</f>
        <v>114.93333333333334</v>
      </c>
      <c r="N25" s="22">
        <v>1</v>
      </c>
      <c r="O25" s="44">
        <v>23.4</v>
      </c>
      <c r="P25" s="43">
        <f>O25/N25*100</f>
        <v>2340</v>
      </c>
      <c r="Q25" s="45">
        <v>1.4</v>
      </c>
      <c r="R25" s="46">
        <v>1.5</v>
      </c>
      <c r="S25" s="47">
        <f>R25/Q25*100</f>
        <v>107.14285714285714</v>
      </c>
      <c r="T25" s="45">
        <v>23</v>
      </c>
      <c r="U25" s="46">
        <v>24.3</v>
      </c>
      <c r="V25" s="47">
        <f>U25/T25*100</f>
        <v>105.65217391304348</v>
      </c>
      <c r="W25" s="45">
        <v>206.6</v>
      </c>
      <c r="X25" s="46">
        <v>209.1</v>
      </c>
      <c r="Y25" s="47">
        <f>X25/W25*100</f>
        <v>101.21006776379477</v>
      </c>
    </row>
    <row r="26" spans="1:25" ht="20.25" customHeight="1" thickBot="1">
      <c r="A26" s="30" t="s">
        <v>25</v>
      </c>
      <c r="B26" s="21">
        <f t="shared" si="5"/>
        <v>0</v>
      </c>
      <c r="C26" s="8">
        <f>F26+I26+L26+O26+R26+U26+X26</f>
        <v>0</v>
      </c>
      <c r="D26" s="36" t="e">
        <f t="shared" si="0"/>
        <v>#DIV/0!</v>
      </c>
      <c r="E26" s="21"/>
      <c r="F26" s="44"/>
      <c r="G26" s="48"/>
      <c r="H26" s="40"/>
      <c r="I26" s="44"/>
      <c r="J26" s="43"/>
      <c r="K26" s="22"/>
      <c r="L26" s="44"/>
      <c r="M26" s="43"/>
      <c r="N26" s="22"/>
      <c r="O26" s="44"/>
      <c r="P26" s="43"/>
      <c r="Q26" s="45"/>
      <c r="R26" s="46"/>
      <c r="S26" s="47"/>
      <c r="T26" s="45"/>
      <c r="U26" s="46"/>
      <c r="V26" s="47"/>
      <c r="W26" s="45"/>
      <c r="X26" s="46"/>
      <c r="Y26" s="47"/>
    </row>
    <row r="27" spans="1:25" ht="20.25" customHeight="1" thickBot="1">
      <c r="A27" s="30" t="s">
        <v>26</v>
      </c>
      <c r="B27" s="21">
        <f t="shared" si="5"/>
        <v>1826.7</v>
      </c>
      <c r="C27" s="8">
        <f t="shared" si="4"/>
        <v>1897.1</v>
      </c>
      <c r="D27" s="36">
        <f t="shared" si="0"/>
        <v>103.85394427108994</v>
      </c>
      <c r="E27" s="21">
        <v>1826.7</v>
      </c>
      <c r="F27" s="44">
        <v>1897.1</v>
      </c>
      <c r="G27" s="48">
        <f t="shared" si="1"/>
        <v>103.85394427108994</v>
      </c>
      <c r="H27" s="40"/>
      <c r="I27" s="44"/>
      <c r="J27" s="43"/>
      <c r="K27" s="22"/>
      <c r="L27" s="44"/>
      <c r="M27" s="43"/>
      <c r="N27" s="22"/>
      <c r="O27" s="44"/>
      <c r="P27" s="43"/>
      <c r="Q27" s="45"/>
      <c r="R27" s="46"/>
      <c r="S27" s="47"/>
      <c r="T27" s="45"/>
      <c r="U27" s="46"/>
      <c r="V27" s="47"/>
      <c r="W27" s="45"/>
      <c r="X27" s="46"/>
      <c r="Y27" s="47"/>
    </row>
    <row r="28" spans="1:25" ht="18" customHeight="1" thickBot="1">
      <c r="A28" s="30" t="s">
        <v>27</v>
      </c>
      <c r="B28" s="21">
        <f t="shared" si="5"/>
        <v>52.8</v>
      </c>
      <c r="C28" s="8">
        <f t="shared" si="4"/>
        <v>63.2</v>
      </c>
      <c r="D28" s="36">
        <f t="shared" si="0"/>
        <v>119.6969696969697</v>
      </c>
      <c r="E28" s="21"/>
      <c r="F28" s="44"/>
      <c r="G28" s="48"/>
      <c r="H28" s="40">
        <v>22.5</v>
      </c>
      <c r="I28" s="44">
        <v>27.6</v>
      </c>
      <c r="J28" s="43">
        <f>I28/H28*100</f>
        <v>122.66666666666669</v>
      </c>
      <c r="K28" s="22">
        <v>18.5</v>
      </c>
      <c r="L28" s="44">
        <v>23.6</v>
      </c>
      <c r="M28" s="43">
        <f>L28/K28*100</f>
        <v>127.56756756756758</v>
      </c>
      <c r="N28" s="22">
        <v>4.3</v>
      </c>
      <c r="O28" s="44">
        <v>4.4</v>
      </c>
      <c r="P28" s="43">
        <f>O28/N28*100</f>
        <v>102.32558139534885</v>
      </c>
      <c r="Q28" s="45">
        <v>7.5</v>
      </c>
      <c r="R28" s="46">
        <v>7.6</v>
      </c>
      <c r="S28" s="47">
        <f>R28/Q28*100</f>
        <v>101.33333333333331</v>
      </c>
      <c r="T28" s="45"/>
      <c r="U28" s="46"/>
      <c r="V28" s="47"/>
      <c r="W28" s="45"/>
      <c r="X28" s="46"/>
      <c r="Y28" s="47"/>
    </row>
    <row r="29" spans="1:25" ht="15.75" customHeight="1" thickBot="1">
      <c r="A29" s="30" t="s">
        <v>32</v>
      </c>
      <c r="B29" s="21">
        <f t="shared" si="5"/>
        <v>0</v>
      </c>
      <c r="C29" s="8">
        <f>F29+I29+L29+O29+R29+U29+X29</f>
        <v>28.5</v>
      </c>
      <c r="D29" s="36" t="e">
        <f t="shared" si="0"/>
        <v>#DIV/0!</v>
      </c>
      <c r="E29" s="22"/>
      <c r="F29" s="44">
        <v>9.7</v>
      </c>
      <c r="G29" s="48"/>
      <c r="H29" s="40"/>
      <c r="I29" s="44"/>
      <c r="J29" s="43"/>
      <c r="K29" s="22"/>
      <c r="L29" s="44"/>
      <c r="M29" s="43"/>
      <c r="N29" s="22"/>
      <c r="O29" s="44"/>
      <c r="P29" s="43"/>
      <c r="Q29" s="45"/>
      <c r="R29" s="46">
        <v>6.8</v>
      </c>
      <c r="S29" s="47"/>
      <c r="T29" s="45"/>
      <c r="U29" s="46">
        <v>3.9</v>
      </c>
      <c r="V29" s="47"/>
      <c r="W29" s="45"/>
      <c r="X29" s="46">
        <v>8.1</v>
      </c>
      <c r="Y29" s="47"/>
    </row>
    <row r="30" spans="1:25" ht="15.75" customHeight="1" thickBot="1">
      <c r="A30" s="30"/>
      <c r="B30" s="21"/>
      <c r="C30" s="8"/>
      <c r="D30" s="36"/>
      <c r="E30" s="22"/>
      <c r="F30" s="44"/>
      <c r="G30" s="48"/>
      <c r="H30" s="40"/>
      <c r="I30" s="44"/>
      <c r="J30" s="43"/>
      <c r="K30" s="22"/>
      <c r="L30" s="44"/>
      <c r="M30" s="43"/>
      <c r="N30" s="22"/>
      <c r="O30" s="44"/>
      <c r="P30" s="43"/>
      <c r="Q30" s="45"/>
      <c r="R30" s="46"/>
      <c r="S30" s="47"/>
      <c r="T30" s="45"/>
      <c r="U30" s="46"/>
      <c r="V30" s="47"/>
      <c r="W30" s="45"/>
      <c r="X30" s="46"/>
      <c r="Y30" s="47"/>
    </row>
    <row r="31" spans="1:25" ht="24" customHeight="1" thickBot="1">
      <c r="A31" s="32" t="s">
        <v>3</v>
      </c>
      <c r="B31" s="23">
        <f>B12+B21</f>
        <v>55858.79999999999</v>
      </c>
      <c r="C31" s="23">
        <f>C12+C21</f>
        <v>58768.09999999999</v>
      </c>
      <c r="D31" s="36">
        <f t="shared" si="0"/>
        <v>105.20831095548063</v>
      </c>
      <c r="E31" s="23">
        <f>E12+E21</f>
        <v>35981</v>
      </c>
      <c r="F31" s="23">
        <f>F12+F21</f>
        <v>37494.2</v>
      </c>
      <c r="G31" s="48">
        <f t="shared" si="1"/>
        <v>104.20555293071342</v>
      </c>
      <c r="H31" s="23">
        <f>H12+H21</f>
        <v>2074.2</v>
      </c>
      <c r="I31" s="23">
        <f>I12+I21</f>
        <v>2331.3</v>
      </c>
      <c r="J31" s="43">
        <f>I31/H31*100</f>
        <v>112.39514029505354</v>
      </c>
      <c r="K31" s="23">
        <f>K12+K21</f>
        <v>1113.1</v>
      </c>
      <c r="L31" s="23">
        <f>L12+L21</f>
        <v>1297.1</v>
      </c>
      <c r="M31" s="43">
        <f>L31/K31*100</f>
        <v>116.53041056508849</v>
      </c>
      <c r="N31" s="23">
        <f>N12+N21</f>
        <v>1648.9</v>
      </c>
      <c r="O31" s="23">
        <f>O12+O21</f>
        <v>1904.1</v>
      </c>
      <c r="P31" s="43">
        <f>O31/N31*100</f>
        <v>115.47698465643761</v>
      </c>
      <c r="Q31" s="23">
        <f>Q12+Q21</f>
        <v>1012.6</v>
      </c>
      <c r="R31" s="23">
        <f>R12+R21</f>
        <v>1114.3</v>
      </c>
      <c r="S31" s="47">
        <f>R31/Q31*100</f>
        <v>110.04345249851866</v>
      </c>
      <c r="T31" s="23">
        <f>T12+T21</f>
        <v>1175.3</v>
      </c>
      <c r="U31" s="23">
        <f>U12+U21</f>
        <v>1323.3999999999999</v>
      </c>
      <c r="V31" s="47">
        <f>U31/T31*100</f>
        <v>112.60103803284267</v>
      </c>
      <c r="W31" s="23">
        <f>W12+W21</f>
        <v>12853.699999999999</v>
      </c>
      <c r="X31" s="23">
        <f>X12+X21</f>
        <v>13303.7</v>
      </c>
      <c r="Y31" s="47">
        <f>X31/W31*100</f>
        <v>103.50093747325676</v>
      </c>
    </row>
    <row r="42" ht="12.75">
      <c r="E42" s="11"/>
    </row>
  </sheetData>
  <sheetProtection/>
  <mergeCells count="15">
    <mergeCell ref="X7:Y7"/>
    <mergeCell ref="W1:Y1"/>
    <mergeCell ref="A4:Y4"/>
    <mergeCell ref="A5:Y5"/>
    <mergeCell ref="A3:Y3"/>
    <mergeCell ref="A8:A10"/>
    <mergeCell ref="Q9:S9"/>
    <mergeCell ref="B8:D9"/>
    <mergeCell ref="E8:Y8"/>
    <mergeCell ref="T9:V9"/>
    <mergeCell ref="W9:Y9"/>
    <mergeCell ref="K9:M9"/>
    <mergeCell ref="N9:P9"/>
    <mergeCell ref="E9:G9"/>
    <mergeCell ref="H9:J9"/>
  </mergeCells>
  <printOptions/>
  <pageMargins left="0.1968503937007874" right="0" top="0" bottom="0" header="0" footer="0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5">
      <selection activeCell="C20" sqref="C20:C28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4:5" ht="17.25" customHeight="1">
      <c r="D1" s="60" t="s">
        <v>18</v>
      </c>
      <c r="E1" s="60"/>
    </row>
    <row r="2" ht="15.75" customHeight="1"/>
    <row r="3" spans="1:5" ht="17.25" customHeight="1">
      <c r="A3" s="60" t="s">
        <v>5</v>
      </c>
      <c r="B3" s="60"/>
      <c r="C3" s="60"/>
      <c r="D3" s="60"/>
      <c r="E3" s="60"/>
    </row>
    <row r="4" spans="1:6" ht="39.75" customHeight="1">
      <c r="A4" s="60" t="s">
        <v>38</v>
      </c>
      <c r="B4" s="60"/>
      <c r="C4" s="60"/>
      <c r="D4" s="60"/>
      <c r="E4" s="60"/>
      <c r="F4" s="7"/>
    </row>
    <row r="5" spans="1:5" ht="17.25" customHeight="1">
      <c r="A5" s="60" t="s">
        <v>46</v>
      </c>
      <c r="B5" s="60"/>
      <c r="C5" s="60"/>
      <c r="D5" s="60"/>
      <c r="E5" s="60"/>
    </row>
    <row r="6" spans="1:5" ht="15.75" customHeight="1">
      <c r="A6" s="1"/>
      <c r="B6" s="1"/>
      <c r="C6" s="1"/>
      <c r="D6" s="1"/>
      <c r="E6" s="1"/>
    </row>
    <row r="7" spans="1:5" ht="15.75" customHeight="1" thickBot="1">
      <c r="A7" s="2"/>
      <c r="B7" s="2"/>
      <c r="C7" s="2"/>
      <c r="D7" s="61" t="s">
        <v>4</v>
      </c>
      <c r="E7" s="61"/>
    </row>
    <row r="8" spans="1:5" ht="85.5" customHeight="1" thickBot="1">
      <c r="A8" s="14" t="s">
        <v>0</v>
      </c>
      <c r="B8" s="15" t="s">
        <v>49</v>
      </c>
      <c r="C8" s="15" t="s">
        <v>50</v>
      </c>
      <c r="D8" s="15" t="s">
        <v>11</v>
      </c>
      <c r="E8" s="16" t="s">
        <v>1</v>
      </c>
    </row>
    <row r="9" spans="1:5" ht="39" customHeight="1">
      <c r="A9" s="38" t="s">
        <v>9</v>
      </c>
      <c r="B9" s="25">
        <f>B10+B19</f>
        <v>55858.8</v>
      </c>
      <c r="C9" s="25">
        <f>C10+C19</f>
        <v>58768.1</v>
      </c>
      <c r="D9" s="25">
        <f>C9-B9</f>
        <v>2909.2999999999956</v>
      </c>
      <c r="E9" s="26">
        <f>C9/B9*100</f>
        <v>105.2083109554806</v>
      </c>
    </row>
    <row r="10" spans="1:5" ht="17.25" customHeight="1">
      <c r="A10" s="42" t="s">
        <v>19</v>
      </c>
      <c r="B10" s="8">
        <f>SUM(B11:B18)</f>
        <v>37463.1</v>
      </c>
      <c r="C10" s="8">
        <f>SUM(C11:C18)</f>
        <v>39413.5</v>
      </c>
      <c r="D10" s="8">
        <f>C10-B10</f>
        <v>1950.4000000000015</v>
      </c>
      <c r="E10" s="13">
        <f aca="true" t="shared" si="0" ref="E10:E32">C10/B10*100</f>
        <v>105.20618955719094</v>
      </c>
    </row>
    <row r="11" spans="1:5" ht="17.25" customHeight="1">
      <c r="A11" s="5" t="s">
        <v>6</v>
      </c>
      <c r="B11" s="8">
        <v>24287.2</v>
      </c>
      <c r="C11" s="10">
        <v>25144.4</v>
      </c>
      <c r="D11" s="8">
        <f aca="true" t="shared" si="1" ref="D11:D29">C11-B11</f>
        <v>857.2000000000007</v>
      </c>
      <c r="E11" s="13">
        <f t="shared" si="0"/>
        <v>103.52943114068316</v>
      </c>
    </row>
    <row r="12" spans="1:5" ht="40.5" customHeight="1">
      <c r="A12" s="6" t="s">
        <v>7</v>
      </c>
      <c r="B12" s="8">
        <v>7223</v>
      </c>
      <c r="C12" s="8">
        <v>7444.8</v>
      </c>
      <c r="D12" s="8">
        <f t="shared" si="1"/>
        <v>221.80000000000018</v>
      </c>
      <c r="E12" s="13">
        <f t="shared" si="0"/>
        <v>103.07074622732937</v>
      </c>
    </row>
    <row r="13" spans="1:5" ht="20.25" customHeight="1">
      <c r="A13" s="6" t="s">
        <v>12</v>
      </c>
      <c r="B13" s="8">
        <v>1042.8</v>
      </c>
      <c r="C13" s="8">
        <v>1135.1</v>
      </c>
      <c r="D13" s="8">
        <f t="shared" si="1"/>
        <v>92.29999999999995</v>
      </c>
      <c r="E13" s="13">
        <f t="shared" si="0"/>
        <v>108.8511699271193</v>
      </c>
    </row>
    <row r="14" spans="1:5" ht="56.25" customHeight="1">
      <c r="A14" s="54" t="s">
        <v>45</v>
      </c>
      <c r="B14" s="8">
        <v>44</v>
      </c>
      <c r="C14" s="8">
        <v>44.1</v>
      </c>
      <c r="D14" s="8">
        <f t="shared" si="1"/>
        <v>0.10000000000000142</v>
      </c>
      <c r="E14" s="13">
        <f t="shared" si="0"/>
        <v>100.22727272727272</v>
      </c>
    </row>
    <row r="15" spans="1:5" ht="17.25" customHeight="1">
      <c r="A15" s="5" t="s">
        <v>10</v>
      </c>
      <c r="B15" s="8">
        <v>835.8</v>
      </c>
      <c r="C15" s="10">
        <v>929.5</v>
      </c>
      <c r="D15" s="8">
        <f t="shared" si="1"/>
        <v>93.70000000000005</v>
      </c>
      <c r="E15" s="13">
        <f t="shared" si="0"/>
        <v>111.21081598468534</v>
      </c>
    </row>
    <row r="16" spans="1:5" ht="17.25" customHeight="1">
      <c r="A16" s="5" t="s">
        <v>28</v>
      </c>
      <c r="B16" s="8">
        <v>3635.7</v>
      </c>
      <c r="C16" s="10">
        <v>4199.7</v>
      </c>
      <c r="D16" s="8">
        <f t="shared" si="1"/>
        <v>564</v>
      </c>
      <c r="E16" s="13">
        <f t="shared" si="0"/>
        <v>115.51283109167423</v>
      </c>
    </row>
    <row r="17" spans="1:5" ht="17.25" customHeight="1">
      <c r="A17" s="6" t="s">
        <v>8</v>
      </c>
      <c r="B17" s="8">
        <v>394.6</v>
      </c>
      <c r="C17" s="10">
        <v>515.9</v>
      </c>
      <c r="D17" s="8">
        <f t="shared" si="1"/>
        <v>121.29999999999995</v>
      </c>
      <c r="E17" s="13">
        <f t="shared" si="0"/>
        <v>130.73998986315254</v>
      </c>
    </row>
    <row r="18" spans="1:5" ht="17.25" customHeight="1">
      <c r="A18" s="17" t="s">
        <v>14</v>
      </c>
      <c r="B18" s="8"/>
      <c r="C18" s="10"/>
      <c r="D18" s="8">
        <f t="shared" si="1"/>
        <v>0</v>
      </c>
      <c r="E18" s="13" t="e">
        <f t="shared" si="0"/>
        <v>#DIV/0!</v>
      </c>
    </row>
    <row r="19" spans="1:5" ht="17.25" customHeight="1">
      <c r="A19" s="41" t="s">
        <v>20</v>
      </c>
      <c r="B19" s="8">
        <f>SUM(B20:B28)</f>
        <v>18395.7</v>
      </c>
      <c r="C19" s="8">
        <f>SUM(C20:C28)</f>
        <v>19354.6</v>
      </c>
      <c r="D19" s="8">
        <f t="shared" si="1"/>
        <v>958.8999999999978</v>
      </c>
      <c r="E19" s="13">
        <f t="shared" si="0"/>
        <v>105.21263121272906</v>
      </c>
    </row>
    <row r="20" spans="1:5" ht="56.25" customHeight="1">
      <c r="A20" s="6" t="s">
        <v>22</v>
      </c>
      <c r="B20" s="8">
        <v>2328.5</v>
      </c>
      <c r="C20" s="8">
        <v>2730.8</v>
      </c>
      <c r="D20" s="8">
        <f t="shared" si="1"/>
        <v>402.3000000000002</v>
      </c>
      <c r="E20" s="13">
        <f t="shared" si="0"/>
        <v>117.27721709254885</v>
      </c>
    </row>
    <row r="21" spans="1:5" ht="31.5" customHeight="1">
      <c r="A21" s="6" t="s">
        <v>13</v>
      </c>
      <c r="B21" s="8">
        <v>478.3</v>
      </c>
      <c r="C21" s="10">
        <v>494.6</v>
      </c>
      <c r="D21" s="8">
        <f t="shared" si="1"/>
        <v>16.30000000000001</v>
      </c>
      <c r="E21" s="13">
        <f t="shared" si="0"/>
        <v>103.4079029897554</v>
      </c>
    </row>
    <row r="22" spans="1:5" ht="36.75" customHeight="1">
      <c r="A22" s="6" t="s">
        <v>23</v>
      </c>
      <c r="B22" s="8">
        <v>10225.7</v>
      </c>
      <c r="C22" s="10">
        <v>10604.2</v>
      </c>
      <c r="D22" s="8">
        <f t="shared" si="1"/>
        <v>378.5</v>
      </c>
      <c r="E22" s="13">
        <f t="shared" si="0"/>
        <v>103.70145809088865</v>
      </c>
    </row>
    <row r="23" spans="1:5" ht="36" customHeight="1">
      <c r="A23" s="6" t="s">
        <v>24</v>
      </c>
      <c r="B23" s="8">
        <v>3483.7</v>
      </c>
      <c r="C23" s="10">
        <v>3536.2</v>
      </c>
      <c r="D23" s="8">
        <f t="shared" si="1"/>
        <v>52.5</v>
      </c>
      <c r="E23" s="13">
        <f t="shared" si="0"/>
        <v>101.50701839997704</v>
      </c>
    </row>
    <row r="24" spans="1:5" ht="36" customHeight="1">
      <c r="A24" s="6" t="s">
        <v>25</v>
      </c>
      <c r="B24" s="8"/>
      <c r="C24" s="10"/>
      <c r="D24" s="8">
        <f t="shared" si="1"/>
        <v>0</v>
      </c>
      <c r="E24" s="13"/>
    </row>
    <row r="25" spans="1:5" ht="36" customHeight="1">
      <c r="A25" s="6" t="s">
        <v>26</v>
      </c>
      <c r="B25" s="8">
        <v>1826.7</v>
      </c>
      <c r="C25" s="10">
        <v>1897.1</v>
      </c>
      <c r="D25" s="8">
        <f t="shared" si="1"/>
        <v>70.39999999999986</v>
      </c>
      <c r="E25" s="13">
        <f t="shared" si="0"/>
        <v>103.85394427108994</v>
      </c>
    </row>
    <row r="26" spans="1:5" ht="18" customHeight="1">
      <c r="A26" s="6" t="s">
        <v>27</v>
      </c>
      <c r="B26" s="8">
        <v>52.8</v>
      </c>
      <c r="C26" s="10">
        <v>63.2</v>
      </c>
      <c r="D26" s="8">
        <f t="shared" si="1"/>
        <v>10.400000000000006</v>
      </c>
      <c r="E26" s="13">
        <f t="shared" si="0"/>
        <v>119.6969696969697</v>
      </c>
    </row>
    <row r="27" spans="1:5" ht="33.75" customHeight="1" hidden="1">
      <c r="A27" s="6" t="s">
        <v>31</v>
      </c>
      <c r="B27" s="10"/>
      <c r="C27" s="10"/>
      <c r="D27" s="8">
        <f t="shared" si="1"/>
        <v>0</v>
      </c>
      <c r="E27" s="13" t="e">
        <f t="shared" si="0"/>
        <v>#DIV/0!</v>
      </c>
    </row>
    <row r="28" spans="1:5" ht="15.75" customHeight="1">
      <c r="A28" s="6" t="s">
        <v>32</v>
      </c>
      <c r="B28" s="10"/>
      <c r="C28" s="10">
        <v>28.5</v>
      </c>
      <c r="D28" s="8"/>
      <c r="E28" s="3"/>
    </row>
    <row r="29" spans="1:5" ht="24" customHeight="1" thickBot="1">
      <c r="A29" s="4" t="s">
        <v>3</v>
      </c>
      <c r="B29" s="9">
        <f>B10+B19</f>
        <v>55858.8</v>
      </c>
      <c r="C29" s="9">
        <f>C10+C19</f>
        <v>58768.1</v>
      </c>
      <c r="D29" s="9">
        <f t="shared" si="1"/>
        <v>2909.2999999999956</v>
      </c>
      <c r="E29" s="39">
        <f t="shared" si="0"/>
        <v>105.2083109554806</v>
      </c>
    </row>
    <row r="30" spans="1:5" ht="38.25" hidden="1" thickBot="1">
      <c r="A30" s="49" t="s">
        <v>42</v>
      </c>
      <c r="B30" s="50"/>
      <c r="C30" s="50"/>
      <c r="D30" s="51"/>
      <c r="E30" s="39"/>
    </row>
    <row r="31" spans="1:5" ht="38.25" hidden="1" thickBot="1">
      <c r="A31" s="49" t="s">
        <v>43</v>
      </c>
      <c r="B31" s="50"/>
      <c r="C31" s="50"/>
      <c r="D31" s="51"/>
      <c r="E31" s="39"/>
    </row>
    <row r="32" spans="1:5" ht="18.75" hidden="1" thickBot="1">
      <c r="A32" s="52" t="s">
        <v>44</v>
      </c>
      <c r="B32" s="53">
        <f>B31+B30+B29</f>
        <v>55858.8</v>
      </c>
      <c r="C32" s="53">
        <f>C31+C30+C29</f>
        <v>58768.1</v>
      </c>
      <c r="D32" s="53">
        <f>D31+D30+D29</f>
        <v>2909.2999999999956</v>
      </c>
      <c r="E32" s="39">
        <f t="shared" si="0"/>
        <v>105.2083109554806</v>
      </c>
    </row>
    <row r="40" ht="12.75">
      <c r="E40" s="11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майская</cp:lastModifiedBy>
  <cp:lastPrinted>2013-11-07T15:07:56Z</cp:lastPrinted>
  <dcterms:created xsi:type="dcterms:W3CDTF">1996-10-08T23:32:33Z</dcterms:created>
  <dcterms:modified xsi:type="dcterms:W3CDTF">2013-11-07T15:09:13Z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